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6\1 výzva\"/>
    </mc:Choice>
  </mc:AlternateContent>
  <xr:revisionPtr revIDLastSave="0" documentId="13_ncr:1_{0BC3EC40-3344-406F-80CA-2F4F9DDCEB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Tonery!$B$1:$U$20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R10" i="1"/>
  <c r="S11" i="1"/>
  <c r="R12" i="1"/>
  <c r="R14" i="1"/>
  <c r="S16" i="1"/>
  <c r="R17" i="1"/>
  <c r="R15" i="1"/>
  <c r="O12" i="1"/>
  <c r="O13" i="1"/>
  <c r="O14" i="1"/>
  <c r="O15" i="1"/>
  <c r="O16" i="1"/>
  <c r="O17" i="1"/>
  <c r="R13" i="1"/>
  <c r="S13" i="1"/>
  <c r="S14" i="1"/>
  <c r="H12" i="1"/>
  <c r="H13" i="1"/>
  <c r="H14" i="1"/>
  <c r="H15" i="1"/>
  <c r="H16" i="1"/>
  <c r="H17" i="1"/>
  <c r="O11" i="1"/>
  <c r="R11" i="1"/>
  <c r="H11" i="1"/>
  <c r="O10" i="1"/>
  <c r="S10" i="1"/>
  <c r="H10" i="1"/>
  <c r="R9" i="1"/>
  <c r="O9" i="1"/>
  <c r="H9" i="1"/>
  <c r="S17" i="1" l="1"/>
  <c r="R16" i="1"/>
  <c r="S15" i="1"/>
  <c r="S12" i="1"/>
  <c r="H7" i="1"/>
  <c r="H8" i="1"/>
  <c r="S8" i="1" l="1"/>
  <c r="R8" i="1"/>
  <c r="O8" i="1"/>
  <c r="O7" i="1" l="1"/>
  <c r="P20" i="1" s="1"/>
  <c r="S7" i="1" l="1"/>
  <c r="R7" i="1"/>
  <c r="Q20" i="1" s="1"/>
</calcChain>
</file>

<file path=xl/sharedStrings.xml><?xml version="1.0" encoding="utf-8"?>
<sst xmlns="http://schemas.openxmlformats.org/spreadsheetml/2006/main" count="80" uniqueCount="54">
  <si>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</si>
  <si>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</si>
  <si>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</si>
  <si>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</si>
  <si>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</si>
  <si>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</si>
  <si>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</si>
  <si>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</si>
  <si>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</si>
  <si>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</si>
  <si>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</si>
  <si>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</si>
  <si>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</si>
  <si>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</si>
  <si>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</si>
  <si>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</si>
  <si>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</si>
  <si>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</si>
  <si>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</si>
  <si>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</si>
  <si>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</si>
  <si>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</si>
  <si>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</si>
  <si>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</si>
  <si>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</si>
  <si>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</si>
  <si>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</si>
  <si>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</si>
  <si>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</si>
  <si>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056 - 2023 (originální)</t>
  </si>
  <si>
    <t>ks</t>
  </si>
  <si>
    <t>21 dní (nejpozději však do 22.12.2023 - platí co nastane dřív)</t>
  </si>
  <si>
    <t>NE</t>
  </si>
  <si>
    <t>PhDr. Petr Simbartl, Ph.D.,
Tel.: 37763 3712,
E-mail: simbartl@fzs.zcu.cz</t>
  </si>
  <si>
    <t>Husova 11,
301 00 Plzeň,
Fakulta zdravotnických studií - Děkanát,
místnost HJ 206</t>
  </si>
  <si>
    <t>CVM - Kateřina Tomášková,  
Tel.: 37763 4755,
E-mail: tomaskova@tandem-org.cz</t>
  </si>
  <si>
    <t>Riegrova 17,
301 00 Plzeň,
Tandem-CVM, 
 1. patro - Sekretariát</t>
  </si>
  <si>
    <t>VYZ - Petra Kydlíčková,
Tel.: 792 335 571</t>
  </si>
  <si>
    <t>Univerzitní 8, 
301 00 Plzeň, 
Rektorát - Odbor Výzkum a vývoj,
místnost UR 118</t>
  </si>
  <si>
    <r>
      <t>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</si>
  <si>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HP Color Laser Jet Pro MFP M477fdw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</si>
  <si>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Color Laser Jet Pro MFP  M477fdw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</si>
  <si>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HP Color Laser Jet Pro MFP  M477fdw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</si>
  <si>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>Toner do tiskárny HP Color Laser Jet Pro MFP  M477fdw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</si>
  <si>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r>
      <t xml:space="preserve">Toner do tiskárny Triumph-Adler 2507 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</si>
  <si>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Triumph-Adler 2507 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</si>
  <si>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do tiskárny  Triumph-Adler 2507 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</si>
  <si>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>Originální toner. Výtěžnost 30 000 stran A4.</t>
  </si>
  <si>
    <t>Originální toner. Výtěžnost 2 300 stran.</t>
  </si>
  <si>
    <t>Originální toner. Výtěžnost 12 000 stran.</t>
  </si>
  <si>
    <r>
      <t>Toner do tiskárny OKI MC 352 -</t>
    </r>
    <r>
      <rPr>
        <b/>
        <sz val="11"/>
        <color theme="1"/>
        <rFont val="Calibri"/>
        <family val="2"/>
        <charset val="238"/>
        <scheme val="minor"/>
      </rPr>
      <t xml:space="preserve"> azurový (Cyan)</t>
    </r>
  </si>
  <si>
    <t>Originální toner. Výtěžnost 2 000 stran.</t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</si>
  <si>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</si>
  <si>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žlutý (Yellow)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</si>
</sst>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4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21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19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21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7"/>
  <sheetViews>
    <sheetView tabSelected="1" topLeftCell="A5" zoomScale="68" zoomScaleNormal="68" workbookViewId="0">
      <selection activeCell="L8" sqref="L8:L1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8.42578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46.28515625" customWidth="1"/>
    <col min="14" max="14" width="28.42578125" style="1" customWidth="1"/>
    <col min="15" max="15" width="18.28515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12" t="s">
        <v>29</v>
      </c>
      <c r="C1" s="113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0" t="s">
        <v>0</v>
      </c>
      <c r="D3" s="12"/>
      <c r="E3" s="12"/>
      <c r="F3" s="12"/>
      <c r="G3" s="124"/>
      <c r="H3" s="124"/>
      <c r="I3" s="124"/>
      <c r="J3" s="124"/>
      <c r="K3" s="124"/>
      <c r="L3" s="124"/>
      <c r="M3" s="124"/>
      <c r="N3" s="124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0" t="s">
        <v>8</v>
      </c>
      <c r="S6" s="60" t="s">
        <v>9</v>
      </c>
      <c r="T6" s="35" t="s">
        <v>25</v>
      </c>
      <c r="U6" s="35" t="s">
        <v>26</v>
      </c>
    </row>
    <row r="7" spans="2:21" ht="81" customHeight="1" thickTop="1" thickBot="1" x14ac:dyDescent="0.3">
      <c r="B7" s="61">
        <v>1</v>
      </c>
      <c r="C7" s="98" t="s">
        <v>39</v>
      </c>
      <c r="D7" s="62">
        <v>6</v>
      </c>
      <c r="E7" s="63" t="s">
        <v>30</v>
      </c>
      <c r="F7" s="98" t="s">
        <v>47</v>
      </c>
      <c r="G7" s="142"/>
      <c r="H7" s="64" t="str">
        <f t="shared" ref="H7:H17" si="0">IF(P7&gt;1999,"ANO","NE")</f>
        <v>ANO</v>
      </c>
      <c r="I7" s="65" t="s">
        <v>27</v>
      </c>
      <c r="J7" s="66" t="s">
        <v>32</v>
      </c>
      <c r="K7" s="67"/>
      <c r="L7" s="97" t="s">
        <v>33</v>
      </c>
      <c r="M7" s="97" t="s">
        <v>34</v>
      </c>
      <c r="N7" s="68" t="s">
        <v>31</v>
      </c>
      <c r="O7" s="69">
        <f>D7*P7</f>
        <v>16500</v>
      </c>
      <c r="P7" s="70">
        <v>2750</v>
      </c>
      <c r="Q7" s="136"/>
      <c r="R7" s="71">
        <f>D7*Q7</f>
        <v>0</v>
      </c>
      <c r="S7" s="72" t="str">
        <f t="shared" ref="S7" si="1">IF(ISNUMBER(Q7), IF(Q7&gt;P7,"NEVYHOVUJE","VYHOVUJE")," ")</f>
        <v xml:space="preserve"> </v>
      </c>
      <c r="T7" s="63"/>
      <c r="U7" s="63" t="s">
        <v>10</v>
      </c>
    </row>
    <row r="8" spans="2:21" ht="41.25" customHeight="1" x14ac:dyDescent="0.25">
      <c r="B8" s="81">
        <v>2</v>
      </c>
      <c r="C8" s="99" t="s">
        <v>40</v>
      </c>
      <c r="D8" s="82">
        <v>1</v>
      </c>
      <c r="E8" s="83" t="s">
        <v>30</v>
      </c>
      <c r="F8" s="99" t="s">
        <v>48</v>
      </c>
      <c r="G8" s="143"/>
      <c r="H8" s="84" t="str">
        <f t="shared" si="0"/>
        <v>ANO</v>
      </c>
      <c r="I8" s="132" t="s">
        <v>27</v>
      </c>
      <c r="J8" s="132" t="s">
        <v>32</v>
      </c>
      <c r="K8" s="104"/>
      <c r="L8" s="132" t="s">
        <v>35</v>
      </c>
      <c r="M8" s="132" t="s">
        <v>36</v>
      </c>
      <c r="N8" s="125" t="s">
        <v>31</v>
      </c>
      <c r="O8" s="85">
        <f t="shared" ref="O8:O17" si="2">D8*P8</f>
        <v>3000</v>
      </c>
      <c r="P8" s="86">
        <v>3000</v>
      </c>
      <c r="Q8" s="137"/>
      <c r="R8" s="87">
        <f t="shared" ref="R8" si="3">D8*Q8</f>
        <v>0</v>
      </c>
      <c r="S8" s="88" t="str">
        <f t="shared" ref="S8" si="4">IF(ISNUMBER(Q8), IF(Q8&gt;P8,"NEVYHOVUJE","VYHOVUJE")," ")</f>
        <v xml:space="preserve"> </v>
      </c>
      <c r="T8" s="108"/>
      <c r="U8" s="108" t="s">
        <v>10</v>
      </c>
    </row>
    <row r="9" spans="2:21" ht="41.25" customHeight="1" x14ac:dyDescent="0.25">
      <c r="B9" s="42">
        <v>3</v>
      </c>
      <c r="C9" s="100" t="s">
        <v>41</v>
      </c>
      <c r="D9" s="43">
        <v>2</v>
      </c>
      <c r="E9" s="44" t="s">
        <v>30</v>
      </c>
      <c r="F9" s="100" t="s">
        <v>48</v>
      </c>
      <c r="G9" s="144"/>
      <c r="H9" s="45" t="str">
        <f t="shared" si="0"/>
        <v>ANO</v>
      </c>
      <c r="I9" s="129"/>
      <c r="J9" s="129"/>
      <c r="K9" s="105"/>
      <c r="L9" s="130"/>
      <c r="M9" s="130"/>
      <c r="N9" s="126"/>
      <c r="O9" s="46">
        <f t="shared" si="2"/>
        <v>6000</v>
      </c>
      <c r="P9" s="47">
        <v>3000</v>
      </c>
      <c r="Q9" s="138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109"/>
      <c r="U9" s="109"/>
    </row>
    <row r="10" spans="2:21" ht="41.25" customHeight="1" x14ac:dyDescent="0.25">
      <c r="B10" s="42">
        <v>4</v>
      </c>
      <c r="C10" s="100" t="s">
        <v>42</v>
      </c>
      <c r="D10" s="43">
        <v>1</v>
      </c>
      <c r="E10" s="44" t="s">
        <v>30</v>
      </c>
      <c r="F10" s="100" t="s">
        <v>48</v>
      </c>
      <c r="G10" s="144"/>
      <c r="H10" s="45" t="str">
        <f t="shared" si="0"/>
        <v>ANO</v>
      </c>
      <c r="I10" s="129"/>
      <c r="J10" s="129"/>
      <c r="K10" s="105"/>
      <c r="L10" s="130"/>
      <c r="M10" s="130"/>
      <c r="N10" s="126"/>
      <c r="O10" s="46">
        <f t="shared" si="2"/>
        <v>3000</v>
      </c>
      <c r="P10" s="47">
        <v>3000</v>
      </c>
      <c r="Q10" s="138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109"/>
      <c r="U10" s="109"/>
    </row>
    <row r="11" spans="2:21" ht="41.25" customHeight="1" x14ac:dyDescent="0.25">
      <c r="B11" s="42">
        <v>5</v>
      </c>
      <c r="C11" s="100" t="s">
        <v>43</v>
      </c>
      <c r="D11" s="43">
        <v>1</v>
      </c>
      <c r="E11" s="44" t="s">
        <v>30</v>
      </c>
      <c r="F11" s="100" t="s">
        <v>48</v>
      </c>
      <c r="G11" s="144"/>
      <c r="H11" s="45" t="str">
        <f t="shared" si="0"/>
        <v>ANO</v>
      </c>
      <c r="I11" s="129"/>
      <c r="J11" s="129"/>
      <c r="K11" s="105"/>
      <c r="L11" s="130"/>
      <c r="M11" s="130"/>
      <c r="N11" s="126"/>
      <c r="O11" s="46">
        <f t="shared" si="2"/>
        <v>3000</v>
      </c>
      <c r="P11" s="47">
        <v>3000</v>
      </c>
      <c r="Q11" s="138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109"/>
      <c r="U11" s="109"/>
    </row>
    <row r="12" spans="2:21" ht="41.25" customHeight="1" x14ac:dyDescent="0.25">
      <c r="B12" s="42">
        <v>6</v>
      </c>
      <c r="C12" s="100" t="s">
        <v>44</v>
      </c>
      <c r="D12" s="43">
        <v>1</v>
      </c>
      <c r="E12" s="44" t="s">
        <v>30</v>
      </c>
      <c r="F12" s="100" t="s">
        <v>49</v>
      </c>
      <c r="G12" s="144"/>
      <c r="H12" s="45" t="str">
        <f t="shared" si="0"/>
        <v>ANO</v>
      </c>
      <c r="I12" s="129"/>
      <c r="J12" s="129"/>
      <c r="K12" s="105"/>
      <c r="L12" s="130"/>
      <c r="M12" s="130"/>
      <c r="N12" s="126"/>
      <c r="O12" s="46">
        <f t="shared" si="2"/>
        <v>3100</v>
      </c>
      <c r="P12" s="47">
        <v>3100</v>
      </c>
      <c r="Q12" s="138"/>
      <c r="R12" s="48">
        <f t="shared" ref="R12:R17" si="11">D12*Q12</f>
        <v>0</v>
      </c>
      <c r="S12" s="49" t="str">
        <f t="shared" ref="S12:S17" si="12">IF(ISNUMBER(Q12), IF(Q12&gt;P12,"NEVYHOVUJE","VYHOVUJE")," ")</f>
        <v xml:space="preserve"> </v>
      </c>
      <c r="T12" s="109"/>
      <c r="U12" s="109"/>
    </row>
    <row r="13" spans="2:21" ht="41.25" customHeight="1" x14ac:dyDescent="0.25">
      <c r="B13" s="42">
        <v>7</v>
      </c>
      <c r="C13" s="100" t="s">
        <v>45</v>
      </c>
      <c r="D13" s="43">
        <v>1</v>
      </c>
      <c r="E13" s="44" t="s">
        <v>30</v>
      </c>
      <c r="F13" s="100" t="s">
        <v>49</v>
      </c>
      <c r="G13" s="144"/>
      <c r="H13" s="45" t="str">
        <f t="shared" si="0"/>
        <v>ANO</v>
      </c>
      <c r="I13" s="129"/>
      <c r="J13" s="129"/>
      <c r="K13" s="105"/>
      <c r="L13" s="130"/>
      <c r="M13" s="130"/>
      <c r="N13" s="126"/>
      <c r="O13" s="46">
        <f t="shared" si="2"/>
        <v>3100</v>
      </c>
      <c r="P13" s="47">
        <v>3100</v>
      </c>
      <c r="Q13" s="138"/>
      <c r="R13" s="48">
        <f t="shared" si="11"/>
        <v>0</v>
      </c>
      <c r="S13" s="49" t="str">
        <f t="shared" si="12"/>
        <v xml:space="preserve"> </v>
      </c>
      <c r="T13" s="109"/>
      <c r="U13" s="109"/>
    </row>
    <row r="14" spans="2:21" ht="41.25" customHeight="1" thickBot="1" x14ac:dyDescent="0.3">
      <c r="B14" s="89">
        <v>8</v>
      </c>
      <c r="C14" s="101" t="s">
        <v>46</v>
      </c>
      <c r="D14" s="90">
        <v>1</v>
      </c>
      <c r="E14" s="91" t="s">
        <v>30</v>
      </c>
      <c r="F14" s="101" t="s">
        <v>49</v>
      </c>
      <c r="G14" s="145"/>
      <c r="H14" s="92" t="str">
        <f t="shared" si="0"/>
        <v>ANO</v>
      </c>
      <c r="I14" s="135"/>
      <c r="J14" s="135"/>
      <c r="K14" s="106"/>
      <c r="L14" s="133"/>
      <c r="M14" s="133"/>
      <c r="N14" s="127"/>
      <c r="O14" s="93">
        <f t="shared" si="2"/>
        <v>3100</v>
      </c>
      <c r="P14" s="94">
        <v>3100</v>
      </c>
      <c r="Q14" s="139"/>
      <c r="R14" s="95">
        <f t="shared" si="11"/>
        <v>0</v>
      </c>
      <c r="S14" s="96" t="str">
        <f t="shared" si="12"/>
        <v xml:space="preserve"> </v>
      </c>
      <c r="T14" s="110"/>
      <c r="U14" s="110"/>
    </row>
    <row r="15" spans="2:21" ht="41.25" customHeight="1" x14ac:dyDescent="0.25">
      <c r="B15" s="73">
        <v>9</v>
      </c>
      <c r="C15" s="102" t="s">
        <v>50</v>
      </c>
      <c r="D15" s="74">
        <v>1</v>
      </c>
      <c r="E15" s="75" t="s">
        <v>30</v>
      </c>
      <c r="F15" s="102" t="s">
        <v>51</v>
      </c>
      <c r="G15" s="146"/>
      <c r="H15" s="76" t="str">
        <f t="shared" si="0"/>
        <v>ANO</v>
      </c>
      <c r="I15" s="129" t="s">
        <v>27</v>
      </c>
      <c r="J15" s="129" t="s">
        <v>32</v>
      </c>
      <c r="K15" s="105"/>
      <c r="L15" s="129" t="s">
        <v>37</v>
      </c>
      <c r="M15" s="129" t="s">
        <v>38</v>
      </c>
      <c r="N15" s="126" t="s">
        <v>31</v>
      </c>
      <c r="O15" s="77">
        <f t="shared" si="2"/>
        <v>2100</v>
      </c>
      <c r="P15" s="78">
        <v>2100</v>
      </c>
      <c r="Q15" s="140"/>
      <c r="R15" s="79">
        <f t="shared" si="11"/>
        <v>0</v>
      </c>
      <c r="S15" s="80" t="str">
        <f t="shared" si="12"/>
        <v xml:space="preserve"> </v>
      </c>
      <c r="T15" s="109"/>
      <c r="U15" s="109" t="s">
        <v>10</v>
      </c>
    </row>
    <row r="16" spans="2:21" ht="41.25" customHeight="1" x14ac:dyDescent="0.25">
      <c r="B16" s="42">
        <v>10</v>
      </c>
      <c r="C16" s="100" t="s">
        <v>52</v>
      </c>
      <c r="D16" s="43">
        <v>1</v>
      </c>
      <c r="E16" s="44" t="s">
        <v>30</v>
      </c>
      <c r="F16" s="100" t="s">
        <v>51</v>
      </c>
      <c r="G16" s="144"/>
      <c r="H16" s="45" t="str">
        <f t="shared" si="0"/>
        <v>ANO</v>
      </c>
      <c r="I16" s="129"/>
      <c r="J16" s="129"/>
      <c r="K16" s="105"/>
      <c r="L16" s="130"/>
      <c r="M16" s="130"/>
      <c r="N16" s="126"/>
      <c r="O16" s="46">
        <f t="shared" si="2"/>
        <v>2100</v>
      </c>
      <c r="P16" s="47">
        <v>2100</v>
      </c>
      <c r="Q16" s="138"/>
      <c r="R16" s="48">
        <f t="shared" si="11"/>
        <v>0</v>
      </c>
      <c r="S16" s="49" t="str">
        <f t="shared" si="12"/>
        <v xml:space="preserve"> </v>
      </c>
      <c r="T16" s="109"/>
      <c r="U16" s="109"/>
    </row>
    <row r="17" spans="2:21" ht="41.25" customHeight="1" thickBot="1" x14ac:dyDescent="0.3">
      <c r="B17" s="51">
        <v>11</v>
      </c>
      <c r="C17" s="103" t="s">
        <v>53</v>
      </c>
      <c r="D17" s="52">
        <v>1</v>
      </c>
      <c r="E17" s="53" t="s">
        <v>30</v>
      </c>
      <c r="F17" s="103" t="s">
        <v>51</v>
      </c>
      <c r="G17" s="147"/>
      <c r="H17" s="54" t="str">
        <f t="shared" si="0"/>
        <v>ANO</v>
      </c>
      <c r="I17" s="134"/>
      <c r="J17" s="134"/>
      <c r="K17" s="107"/>
      <c r="L17" s="131"/>
      <c r="M17" s="131"/>
      <c r="N17" s="128"/>
      <c r="O17" s="55">
        <f t="shared" si="2"/>
        <v>2100</v>
      </c>
      <c r="P17" s="56">
        <v>2100</v>
      </c>
      <c r="Q17" s="141"/>
      <c r="R17" s="57">
        <f t="shared" si="11"/>
        <v>0</v>
      </c>
      <c r="S17" s="58" t="str">
        <f t="shared" si="12"/>
        <v xml:space="preserve"> </v>
      </c>
      <c r="T17" s="111"/>
      <c r="U17" s="111"/>
    </row>
    <row r="18" spans="2:21" ht="16.5" thickTop="1" thickBot="1" x14ac:dyDescent="0.3">
      <c r="C18"/>
      <c r="D18"/>
      <c r="E18"/>
      <c r="F18"/>
      <c r="G18"/>
      <c r="H18"/>
      <c r="I18"/>
      <c r="J18"/>
      <c r="N18"/>
      <c r="O18"/>
      <c r="R18" s="41"/>
    </row>
    <row r="19" spans="2:21" ht="60.75" customHeight="1" thickTop="1" thickBot="1" x14ac:dyDescent="0.3">
      <c r="B19" s="119" t="s">
        <v>14</v>
      </c>
      <c r="C19" s="120"/>
      <c r="D19" s="120"/>
      <c r="E19" s="120"/>
      <c r="F19" s="120"/>
      <c r="G19" s="120"/>
      <c r="H19" s="59"/>
      <c r="I19" s="25"/>
      <c r="J19" s="25"/>
      <c r="K19" s="25"/>
      <c r="L19" s="11"/>
      <c r="M19" s="11"/>
      <c r="N19" s="26"/>
      <c r="O19" s="26"/>
      <c r="P19" s="27" t="s">
        <v>11</v>
      </c>
      <c r="Q19" s="121" t="s">
        <v>12</v>
      </c>
      <c r="R19" s="122"/>
      <c r="S19" s="123"/>
      <c r="T19" s="20"/>
      <c r="U19" s="28"/>
    </row>
    <row r="20" spans="2:21" ht="33.75" customHeight="1" thickTop="1" thickBot="1" x14ac:dyDescent="0.3">
      <c r="B20" s="114" t="s">
        <v>15</v>
      </c>
      <c r="C20" s="115"/>
      <c r="D20" s="115"/>
      <c r="E20" s="115"/>
      <c r="F20" s="115"/>
      <c r="G20" s="115"/>
      <c r="H20" s="34"/>
      <c r="I20" s="29"/>
      <c r="L20" s="9"/>
      <c r="M20" s="9"/>
      <c r="N20" s="30"/>
      <c r="O20" s="30"/>
      <c r="P20" s="31">
        <f>SUM(O7:O17)</f>
        <v>47100</v>
      </c>
      <c r="Q20" s="116">
        <f>SUM(R7:R17)</f>
        <v>0</v>
      </c>
      <c r="R20" s="117"/>
      <c r="S20" s="118"/>
    </row>
    <row r="21" spans="2:21" ht="14.25" customHeight="1" thickTop="1" x14ac:dyDescent="0.25"/>
    <row r="22" spans="2:21" ht="14.25" customHeight="1" x14ac:dyDescent="0.25">
      <c r="B22" s="37"/>
    </row>
    <row r="23" spans="2:21" ht="14.25" customHeight="1" x14ac:dyDescent="0.25">
      <c r="B23" s="38"/>
      <c r="C23" s="37"/>
    </row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</sheetData>
  <sheetProtection algorithmName="SHA-512" hashValue="vZ4cv7MmlEry/hcRXEONSgNg2f+CNvMjzQ2C5z4tmdnF8hZ7OrTkol8svA1Ui6fihk7NNAQaZAY7Rnuzw0vYIw==" saltValue="YgfKf2fugKnTEZr0pfMLtg==" spinCount="100000" sheet="1" objects="1" scenarios="1"/>
  <mergeCells count="22">
    <mergeCell ref="B1:C1"/>
    <mergeCell ref="B20:G20"/>
    <mergeCell ref="Q20:S20"/>
    <mergeCell ref="B19:G19"/>
    <mergeCell ref="Q19:S19"/>
    <mergeCell ref="G3:N3"/>
    <mergeCell ref="N8:N14"/>
    <mergeCell ref="N15:N17"/>
    <mergeCell ref="M15:M17"/>
    <mergeCell ref="M8:M14"/>
    <mergeCell ref="L8:L14"/>
    <mergeCell ref="L15:L17"/>
    <mergeCell ref="I15:I17"/>
    <mergeCell ref="I8:I14"/>
    <mergeCell ref="J15:J17"/>
    <mergeCell ref="J8:J14"/>
    <mergeCell ref="K8:K14"/>
    <mergeCell ref="K15:K17"/>
    <mergeCell ref="U8:U14"/>
    <mergeCell ref="T8:T14"/>
    <mergeCell ref="U15:U17"/>
    <mergeCell ref="T15:T17"/>
  </mergeCells>
  <conditionalFormatting sqref="B7:B17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7">
    <cfRule type="containsBlanks" dxfId="9" priority="2">
      <formula>LEN(TRIM(D7))=0</formula>
    </cfRule>
  </conditionalFormatting>
  <conditionalFormatting sqref="G7:G17 Q7:Q17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7">
    <cfRule type="notContainsBlanks" dxfId="5" priority="29">
      <formula>LEN(TRIM(G7))&gt;0</formula>
    </cfRule>
  </conditionalFormatting>
  <conditionalFormatting sqref="H7:H17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7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7" xr:uid="{00000000-0002-0000-0000-000001000000}">
      <formula1>"ANO,NE"</formula1>
    </dataValidation>
    <dataValidation type="list" showInputMessage="1" showErrorMessage="1" sqref="E7:E17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2023-11-01T10:46:41Z</cp:lastPrinted>
  <dcterms:created xsi:type="dcterms:W3CDTF">2014-03-05T12:43:32Z</dcterms:created>
  <dcterms:modified xsi:type="dcterms:W3CDTF">2023-11-01T12:52:54Z</dcterms:modified>
</cp:coreProperties>
</file>